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25"/>
  <workbookPr/>
  <xr:revisionPtr revIDLastSave="2381" documentId="11_8A222740CF5DA9C74885D5442B48BF2DF6560641" xr6:coauthVersionLast="47" xr6:coauthVersionMax="47" xr10:uidLastSave="{98C9BBFE-DA36-4F51-8F17-8C28F352BBB6}"/>
  <bookViews>
    <workbookView xWindow="0" yWindow="0" windowWidth="0" windowHeight="0" xr2:uid="{00000000-000D-0000-FFFF-FFFF00000000}"/>
  </bookViews>
  <sheets>
    <sheet name="คำนวณต้นทุนน้ำพริกกะปิ" sheetId="13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1" i="13" l="1"/>
  <c r="H38" i="13"/>
  <c r="J34" i="13"/>
  <c r="J33" i="13"/>
  <c r="J17" i="13"/>
  <c r="K17" i="13"/>
  <c r="H40" i="13" s="1"/>
  <c r="J14" i="13"/>
  <c r="K14" i="13" s="1"/>
  <c r="J13" i="13"/>
  <c r="K13" i="13" s="1"/>
  <c r="J8" i="13"/>
  <c r="K8" i="13" s="1"/>
  <c r="J16" i="13"/>
  <c r="K16" i="13" s="1"/>
  <c r="F32" i="13" s="1"/>
  <c r="J32" i="13" s="1"/>
  <c r="J15" i="13"/>
  <c r="K15" i="13" s="1"/>
  <c r="F31" i="13" s="1"/>
  <c r="J31" i="13" s="1"/>
  <c r="F30" i="13"/>
  <c r="J30" i="13" s="1"/>
  <c r="F29" i="13"/>
  <c r="J29" i="13" s="1"/>
  <c r="J12" i="13"/>
  <c r="K12" i="13" s="1"/>
  <c r="F28" i="13" s="1"/>
  <c r="J28" i="13" s="1"/>
  <c r="J11" i="13"/>
  <c r="K11" i="13" s="1"/>
  <c r="F27" i="13" s="1"/>
  <c r="J27" i="13" s="1"/>
  <c r="J10" i="13"/>
  <c r="K10" i="13" s="1"/>
  <c r="F26" i="13" s="1"/>
  <c r="J26" i="13" s="1"/>
  <c r="J9" i="13"/>
  <c r="K9" i="13" s="1"/>
  <c r="F25" i="13" s="1"/>
  <c r="J25" i="13" s="1"/>
  <c r="F24" i="13"/>
  <c r="J24" i="13" s="1"/>
</calcChain>
</file>

<file path=xl/sharedStrings.xml><?xml version="1.0" encoding="utf-8"?>
<sst xmlns="http://schemas.openxmlformats.org/spreadsheetml/2006/main" count="70" uniqueCount="41">
  <si>
    <t>การคำนวณต้นทุน</t>
  </si>
  <si>
    <t>วัตถุดิบ (ราคา)</t>
  </si>
  <si>
    <t>วัตถุดิบ</t>
  </si>
  <si>
    <t>ต้นทุนวัตถุดิบที่ซื้อ</t>
  </si>
  <si>
    <t>ปริมาณซื้อ</t>
  </si>
  <si>
    <t>หน่วย</t>
  </si>
  <si>
    <t>ต้นทุน (บาท)</t>
  </si>
  <si>
    <t>yield %</t>
  </si>
  <si>
    <t>ราคาต้นทุนจริง (บาท)</t>
  </si>
  <si>
    <t xml:space="preserve">ราคาต้นทุน (บาท) / </t>
  </si>
  <si>
    <t>กรัม</t>
  </si>
  <si>
    <t>กระเทียม</t>
  </si>
  <si>
    <t>พริกขี้หนู</t>
  </si>
  <si>
    <t>กะปิ</t>
  </si>
  <si>
    <t>เกลือ</t>
  </si>
  <si>
    <t>น้ำมะนาว</t>
  </si>
  <si>
    <t>*มะนาว 1ลูก ได้น้ำประมาณ 12 กรัม</t>
  </si>
  <si>
    <t>น้ำตาลมะพร้าว</t>
  </si>
  <si>
    <t>กรััม</t>
  </si>
  <si>
    <t>ผงชูรส</t>
  </si>
  <si>
    <t>มะเขือพวงอ่อน</t>
  </si>
  <si>
    <t>น้ำเปล่า</t>
  </si>
  <si>
    <t>มิลลิลิตร</t>
  </si>
  <si>
    <t>*(หน่วยเป็นมิลลิลิตร)</t>
  </si>
  <si>
    <t>ถ้วยพร้อมฝา</t>
  </si>
  <si>
    <t>ชุด</t>
  </si>
  <si>
    <t>คำนวณต้นทุนน้ำพริกกะปิ</t>
  </si>
  <si>
    <t>*คำนวณจากสูตร 400 กรัม  สามารถเปลี่ยนปริมาณการใช้ได้ตามสูตรที่ทำ</t>
  </si>
  <si>
    <t>ต้้นทุนวัตถุดิบที่ใช้</t>
  </si>
  <si>
    <t>ราคาต้นทุน (บาท)</t>
  </si>
  <si>
    <t>ปริมาณใช้</t>
  </si>
  <si>
    <t>หน่วยใช้</t>
  </si>
  <si>
    <t>ราคาทุนรวม (บาท)</t>
  </si>
  <si>
    <t xml:space="preserve">ต้้นทุนรวม </t>
  </si>
  <si>
    <t>บาท</t>
  </si>
  <si>
    <t>ต้นทุุนเฉลี่ย/ 1 กรัม</t>
  </si>
  <si>
    <t>ราคาทุนน้ำพริกกะปิแบ่งถ้วย</t>
  </si>
  <si>
    <t>ถ้วย 3 Oz</t>
  </si>
  <si>
    <t>: ทุนน้ำพริกกะปิ (กรัม)</t>
  </si>
  <si>
    <t>: ถ้วยพร้อมฝา ราคา</t>
  </si>
  <si>
    <t>รวมทุน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</si>
</sst>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0.000"/>
  </numFmts>
  <fonts count="4">
    <font>
      <sz val="10"/>
      <color rgb="FF000000"/>
      <name val="Arial"/>
      <scheme val="minor"/>
    </font>
    <font>
      <sz val="14"/>
      <color rgb="FF000000"/>
      <name val="TH SarabunPSK"/>
    </font>
    <font>
      <sz val="14"/>
      <color rgb="FFFF0000"/>
      <name val="TH SarabunPSK"/>
    </font>
    <font>
      <sz val="14"/>
      <color rgb="FF444444"/>
      <name val="TH SarabunPSK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1" xfId="0" applyFont="1" applyBorder="1"/>
    <xf numFmtId="0" fontId="1" fillId="4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1" xfId="0" applyFont="1" applyBorder="1"/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187" fontId="1" fillId="0" borderId="1" xfId="0" applyNumberFormat="1" applyFont="1" applyBorder="1" applyAlignment="1">
      <alignment horizontal="center" vertical="center"/>
    </xf>
    <xf numFmtId="187" fontId="1" fillId="0" borderId="2" xfId="0" applyNumberFormat="1" applyFont="1" applyBorder="1" applyAlignment="1">
      <alignment horizontal="center" vertical="center"/>
    </xf>
    <xf numFmtId="187" fontId="1" fillId="0" borderId="12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5" borderId="0" xfId="0" applyFont="1" applyFill="1" applyAlignment="1">
      <alignment horizontal="left" vertical="center"/>
    </xf>
    <xf numFmtId="0" fontId="1" fillId="5" borderId="0" xfId="0" applyFont="1" applyFill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187" fontId="1" fillId="0" borderId="5" xfId="0" applyNumberFormat="1" applyFont="1" applyBorder="1" applyAlignment="1">
      <alignment horizontal="center" vertical="center"/>
    </xf>
    <xf numFmtId="0" fontId="2" fillId="5" borderId="0" xfId="0" applyFont="1" applyFill="1" applyAlignment="1">
      <alignment horizontal="center" vertical="center"/>
    </xf>
    <xf numFmtId="187" fontId="1" fillId="0" borderId="8" xfId="0" applyNumberFormat="1" applyFont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left" vertical="center"/>
    </xf>
    <xf numFmtId="0" fontId="1" fillId="3" borderId="0" xfId="0" applyFont="1" applyFill="1" applyAlignment="1">
      <alignment horizontal="center" vertical="center"/>
    </xf>
    <xf numFmtId="0" fontId="3" fillId="0" borderId="0" xfId="0" applyFont="1"/>
    <xf numFmtId="0" fontId="1" fillId="0" borderId="12" xfId="0" applyFont="1" applyBorder="1" applyAlignment="1">
      <alignment horizontal="left" vertical="center"/>
    </xf>
    <xf numFmtId="2" fontId="1" fillId="0" borderId="11" xfId="0" applyNumberFormat="1" applyFont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0" borderId="9" xfId="0" applyFont="1" applyBorder="1" applyAlignment="1">
      <alignment vertical="center"/>
    </xf>
    <xf numFmtId="0" fontId="1" fillId="0" borderId="9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1" fillId="0" borderId="3" xfId="0" applyFont="1" applyBorder="1"/>
    <xf numFmtId="0" fontId="3" fillId="0" borderId="1" xfId="0" applyFont="1" applyBorder="1"/>
    <xf numFmtId="2" fontId="1" fillId="0" borderId="1" xfId="0" applyNumberFormat="1" applyFont="1" applyBorder="1" applyAlignment="1">
      <alignment horizontal="center" vertical="center"/>
    </xf>
    <xf numFmtId="187" fontId="1" fillId="0" borderId="1" xfId="0" applyNumberFormat="1" applyFont="1" applyBorder="1" applyAlignment="1">
      <alignment horizontal="center" vertical="center"/>
    </xf>
    <xf numFmtId="2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2" fontId="1" fillId="0" borderId="3" xfId="0" applyNumberFormat="1" applyFont="1" applyBorder="1" applyAlignment="1">
      <alignment horizontal="center" vertical="center"/>
    </xf>
    <xf numFmtId="2" fontId="1" fillId="0" borderId="5" xfId="0" applyNumberFormat="1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187" fontId="1" fillId="0" borderId="4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187" fontId="1" fillId="0" borderId="5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87" fontId="1" fillId="0" borderId="3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9B4743-DE2D-4FB2-A648-63E9C8D08981}">
  <dimension ref="B1:S42"/>
  <sheetViews>
    <sheetView tabSelected="1" topLeftCell="A13" workbookViewId="0">
      <selection activeCell="K22" sqref="K22"/>
    </sheetView>
  </sheetViews>
  <sheetFormatPr defaultRowHeight="21.75"/>
  <cols>
    <col min="1" max="4" width="5" style="3" customWidth="1"/>
    <col min="5" max="5" width="18.42578125" style="3" customWidth="1"/>
    <col min="6" max="7" width="9.140625" style="3"/>
    <col min="8" max="8" width="10.140625" style="3" customWidth="1"/>
    <col min="9" max="9" width="9.140625" style="3"/>
    <col min="10" max="10" width="17.140625" style="3" customWidth="1"/>
    <col min="11" max="11" width="15.140625" style="3" customWidth="1"/>
    <col min="12" max="13" width="5" style="3" customWidth="1"/>
    <col min="14" max="16" width="9.140625" style="3"/>
    <col min="17" max="17" width="11.85546875" style="3" customWidth="1"/>
    <col min="18" max="18" width="4.5703125" style="3" customWidth="1"/>
    <col min="19" max="16384" width="9.140625" style="3"/>
  </cols>
  <sheetData>
    <row r="1" spans="2:14" ht="9.75" customHeight="1"/>
    <row r="2" spans="2:14">
      <c r="B2" s="5" t="s">
        <v>0</v>
      </c>
      <c r="C2" s="4"/>
      <c r="D2" s="4"/>
    </row>
    <row r="3" spans="2:14" ht="9.75" customHeight="1"/>
    <row r="4" spans="2:14">
      <c r="C4" s="21" t="s">
        <v>1</v>
      </c>
      <c r="D4" s="22"/>
      <c r="E4" s="22"/>
    </row>
    <row r="5" spans="2:14" ht="9.75" customHeight="1"/>
    <row r="6" spans="2:14">
      <c r="E6" s="53" t="s">
        <v>2</v>
      </c>
      <c r="F6" s="44" t="s">
        <v>3</v>
      </c>
      <c r="G6" s="44"/>
      <c r="H6" s="44"/>
      <c r="I6" s="44"/>
      <c r="J6" s="44"/>
      <c r="K6" s="44"/>
      <c r="L6" s="55"/>
      <c r="M6" s="55"/>
    </row>
    <row r="7" spans="2:14">
      <c r="E7" s="53"/>
      <c r="F7" s="13" t="s">
        <v>4</v>
      </c>
      <c r="G7" s="13" t="s">
        <v>5</v>
      </c>
      <c r="H7" s="13" t="s">
        <v>6</v>
      </c>
      <c r="I7" s="13" t="s">
        <v>7</v>
      </c>
      <c r="J7" s="9" t="s">
        <v>8</v>
      </c>
      <c r="K7" s="9" t="s">
        <v>9</v>
      </c>
      <c r="L7" s="12">
        <v>1</v>
      </c>
      <c r="M7" s="16" t="s">
        <v>10</v>
      </c>
    </row>
    <row r="8" spans="2:14">
      <c r="D8" s="7">
        <v>1</v>
      </c>
      <c r="E8" s="1" t="s">
        <v>11</v>
      </c>
      <c r="F8" s="7">
        <v>1000</v>
      </c>
      <c r="G8" s="7" t="s">
        <v>10</v>
      </c>
      <c r="H8" s="7">
        <v>100</v>
      </c>
      <c r="I8" s="7">
        <v>90</v>
      </c>
      <c r="J8" s="18">
        <f>(H8*100)/I8</f>
        <v>111.11111111111111</v>
      </c>
      <c r="K8" s="41">
        <f t="shared" ref="K8" si="0">($L$7*J8)/F8</f>
        <v>0.11111111111111112</v>
      </c>
      <c r="L8" s="41"/>
      <c r="M8" s="41"/>
    </row>
    <row r="9" spans="2:14">
      <c r="D9" s="7">
        <v>2</v>
      </c>
      <c r="E9" s="1" t="s">
        <v>12</v>
      </c>
      <c r="F9" s="7">
        <v>1000</v>
      </c>
      <c r="G9" s="7" t="s">
        <v>10</v>
      </c>
      <c r="H9" s="7">
        <v>200</v>
      </c>
      <c r="I9" s="7">
        <v>100</v>
      </c>
      <c r="J9" s="18">
        <f>(H9*100)/I9</f>
        <v>200</v>
      </c>
      <c r="K9" s="41">
        <f t="shared" ref="K9:K16" si="1">($L$7*J9)/F9</f>
        <v>0.2</v>
      </c>
      <c r="L9" s="41"/>
      <c r="M9" s="41"/>
      <c r="N9" s="6"/>
    </row>
    <row r="10" spans="2:14">
      <c r="D10" s="7">
        <v>3</v>
      </c>
      <c r="E10" s="1" t="s">
        <v>13</v>
      </c>
      <c r="F10" s="7">
        <v>1000</v>
      </c>
      <c r="G10" s="7" t="s">
        <v>10</v>
      </c>
      <c r="H10" s="7">
        <v>195</v>
      </c>
      <c r="I10" s="7">
        <v>100</v>
      </c>
      <c r="J10" s="18">
        <f>(H10*100)/I10</f>
        <v>195</v>
      </c>
      <c r="K10" s="41">
        <f t="shared" si="1"/>
        <v>0.19500000000000001</v>
      </c>
      <c r="L10" s="41"/>
      <c r="M10" s="41"/>
      <c r="N10" s="6"/>
    </row>
    <row r="11" spans="2:14">
      <c r="D11" s="7">
        <v>4</v>
      </c>
      <c r="E11" s="1" t="s">
        <v>14</v>
      </c>
      <c r="F11" s="7">
        <v>1000</v>
      </c>
      <c r="G11" s="7" t="s">
        <v>10</v>
      </c>
      <c r="H11" s="7">
        <v>14</v>
      </c>
      <c r="I11" s="7">
        <v>100</v>
      </c>
      <c r="J11" s="18">
        <f t="shared" ref="J11:J16" si="2">(H11*100)/I11</f>
        <v>14</v>
      </c>
      <c r="K11" s="41">
        <f t="shared" si="1"/>
        <v>1.4E-2</v>
      </c>
      <c r="L11" s="41"/>
      <c r="M11" s="41"/>
      <c r="N11" s="6"/>
    </row>
    <row r="12" spans="2:14">
      <c r="D12" s="7">
        <v>5</v>
      </c>
      <c r="E12" s="1" t="s">
        <v>15</v>
      </c>
      <c r="F12" s="7">
        <v>12</v>
      </c>
      <c r="G12" s="7" t="s">
        <v>10</v>
      </c>
      <c r="H12" s="7">
        <v>3</v>
      </c>
      <c r="I12" s="7">
        <v>100</v>
      </c>
      <c r="J12" s="18">
        <f t="shared" si="2"/>
        <v>3</v>
      </c>
      <c r="K12" s="41">
        <f t="shared" si="1"/>
        <v>0.25</v>
      </c>
      <c r="L12" s="41"/>
      <c r="M12" s="41"/>
      <c r="N12" s="6" t="s">
        <v>16</v>
      </c>
    </row>
    <row r="13" spans="2:14">
      <c r="D13" s="7">
        <v>6</v>
      </c>
      <c r="E13" s="11" t="s">
        <v>17</v>
      </c>
      <c r="F13" s="7">
        <v>1000</v>
      </c>
      <c r="G13" s="7" t="s">
        <v>18</v>
      </c>
      <c r="H13" s="7">
        <v>38</v>
      </c>
      <c r="I13" s="7">
        <v>100</v>
      </c>
      <c r="J13" s="18">
        <f t="shared" si="2"/>
        <v>38</v>
      </c>
      <c r="K13" s="41">
        <f t="shared" si="1"/>
        <v>3.7999999999999999E-2</v>
      </c>
      <c r="L13" s="41"/>
      <c r="M13" s="41"/>
      <c r="N13" s="6"/>
    </row>
    <row r="14" spans="2:14">
      <c r="D14" s="12">
        <v>7</v>
      </c>
      <c r="E14" s="1" t="s">
        <v>19</v>
      </c>
      <c r="F14" s="12">
        <v>500</v>
      </c>
      <c r="G14" s="7" t="s">
        <v>10</v>
      </c>
      <c r="H14" s="12">
        <v>48</v>
      </c>
      <c r="I14" s="12">
        <v>100</v>
      </c>
      <c r="J14" s="19">
        <f t="shared" si="2"/>
        <v>48</v>
      </c>
      <c r="K14" s="54">
        <f t="shared" si="1"/>
        <v>9.6000000000000002E-2</v>
      </c>
      <c r="L14" s="54"/>
      <c r="M14" s="54"/>
    </row>
    <row r="15" spans="2:14">
      <c r="D15" s="7">
        <v>8</v>
      </c>
      <c r="E15" s="1" t="s">
        <v>20</v>
      </c>
      <c r="F15" s="7">
        <v>1000</v>
      </c>
      <c r="G15" s="7" t="s">
        <v>10</v>
      </c>
      <c r="H15" s="7">
        <v>60</v>
      </c>
      <c r="I15" s="7">
        <v>90</v>
      </c>
      <c r="J15" s="18">
        <f t="shared" si="2"/>
        <v>66.666666666666671</v>
      </c>
      <c r="K15" s="41">
        <f t="shared" si="1"/>
        <v>6.6666666666666666E-2</v>
      </c>
      <c r="L15" s="41"/>
      <c r="M15" s="41"/>
      <c r="N15" s="6"/>
    </row>
    <row r="16" spans="2:14">
      <c r="D16" s="7">
        <v>9</v>
      </c>
      <c r="E16" s="38" t="s">
        <v>21</v>
      </c>
      <c r="F16" s="7">
        <v>1500</v>
      </c>
      <c r="G16" s="7" t="s">
        <v>22</v>
      </c>
      <c r="H16" s="7">
        <v>15</v>
      </c>
      <c r="I16" s="7">
        <v>100</v>
      </c>
      <c r="J16" s="18">
        <f t="shared" si="2"/>
        <v>15</v>
      </c>
      <c r="K16" s="41">
        <f t="shared" si="1"/>
        <v>0.01</v>
      </c>
      <c r="L16" s="41"/>
      <c r="M16" s="41"/>
      <c r="N16" s="6" t="s">
        <v>23</v>
      </c>
    </row>
    <row r="17" spans="3:19">
      <c r="D17" s="10">
        <v>10</v>
      </c>
      <c r="E17" s="39" t="s">
        <v>24</v>
      </c>
      <c r="F17" s="20">
        <v>50</v>
      </c>
      <c r="G17" s="7" t="s">
        <v>25</v>
      </c>
      <c r="H17" s="7">
        <v>55</v>
      </c>
      <c r="I17" s="7">
        <v>100</v>
      </c>
      <c r="J17" s="18">
        <f>(H17*100)/I17</f>
        <v>55</v>
      </c>
      <c r="K17" s="41">
        <f t="shared" ref="K17" si="3">($L$7*J17)/F17</f>
        <v>1.1000000000000001</v>
      </c>
      <c r="L17" s="41"/>
      <c r="M17" s="41"/>
      <c r="N17" s="6"/>
    </row>
    <row r="18" spans="3:19">
      <c r="N18" s="6"/>
      <c r="S18" s="30"/>
    </row>
    <row r="19" spans="3:19" ht="9" customHeight="1">
      <c r="S19" s="30"/>
    </row>
    <row r="20" spans="3:19">
      <c r="C20" s="21" t="s">
        <v>26</v>
      </c>
      <c r="D20" s="22"/>
      <c r="E20" s="25"/>
      <c r="F20" s="6" t="s">
        <v>27</v>
      </c>
    </row>
    <row r="21" spans="3:19" ht="9.75" customHeight="1"/>
    <row r="22" spans="3:19">
      <c r="E22" s="53" t="s">
        <v>2</v>
      </c>
      <c r="F22" s="44" t="s">
        <v>28</v>
      </c>
      <c r="G22" s="44"/>
      <c r="H22" s="44"/>
      <c r="I22" s="44"/>
      <c r="J22" s="44"/>
    </row>
    <row r="23" spans="3:19">
      <c r="E23" s="53"/>
      <c r="F23" s="44" t="s">
        <v>29</v>
      </c>
      <c r="G23" s="44"/>
      <c r="H23" s="2" t="s">
        <v>30</v>
      </c>
      <c r="I23" s="7" t="s">
        <v>31</v>
      </c>
      <c r="J23" s="7" t="s">
        <v>32</v>
      </c>
    </row>
    <row r="24" spans="3:19">
      <c r="D24" s="7">
        <v>1</v>
      </c>
      <c r="E24" s="1" t="s">
        <v>11</v>
      </c>
      <c r="F24" s="52">
        <f>K8</f>
        <v>0.11111111111111112</v>
      </c>
      <c r="G24" s="45"/>
      <c r="H24" s="27">
        <v>50</v>
      </c>
      <c r="I24" s="14" t="s">
        <v>10</v>
      </c>
      <c r="J24" s="24">
        <f>F24*H24</f>
        <v>5.5555555555555562</v>
      </c>
    </row>
    <row r="25" spans="3:19">
      <c r="D25" s="7">
        <v>2</v>
      </c>
      <c r="E25" s="1" t="s">
        <v>12</v>
      </c>
      <c r="F25" s="52">
        <f t="shared" ref="F25:F32" si="4">K9</f>
        <v>0.2</v>
      </c>
      <c r="G25" s="45"/>
      <c r="H25" s="2">
        <v>55</v>
      </c>
      <c r="I25" s="7" t="s">
        <v>10</v>
      </c>
      <c r="J25" s="17">
        <f t="shared" ref="J25:J32" si="5">F25*H25</f>
        <v>11</v>
      </c>
    </row>
    <row r="26" spans="3:19">
      <c r="D26" s="7">
        <v>3</v>
      </c>
      <c r="E26" s="1" t="s">
        <v>13</v>
      </c>
      <c r="F26" s="52">
        <f t="shared" si="4"/>
        <v>0.19500000000000001</v>
      </c>
      <c r="G26" s="45"/>
      <c r="H26" s="2">
        <v>90</v>
      </c>
      <c r="I26" s="7" t="s">
        <v>10</v>
      </c>
      <c r="J26" s="17">
        <f t="shared" si="5"/>
        <v>17.55</v>
      </c>
    </row>
    <row r="27" spans="3:19">
      <c r="D27" s="7">
        <v>4</v>
      </c>
      <c r="E27" s="1" t="s">
        <v>14</v>
      </c>
      <c r="F27" s="52">
        <f t="shared" si="4"/>
        <v>1.4E-2</v>
      </c>
      <c r="G27" s="45"/>
      <c r="H27" s="2">
        <v>2.5</v>
      </c>
      <c r="I27" s="7" t="s">
        <v>10</v>
      </c>
      <c r="J27" s="17">
        <f t="shared" si="5"/>
        <v>3.5000000000000003E-2</v>
      </c>
    </row>
    <row r="28" spans="3:19">
      <c r="D28" s="7">
        <v>5</v>
      </c>
      <c r="E28" s="1" t="s">
        <v>15</v>
      </c>
      <c r="F28" s="52">
        <f t="shared" si="4"/>
        <v>0.25</v>
      </c>
      <c r="G28" s="45"/>
      <c r="H28" s="2">
        <v>25</v>
      </c>
      <c r="I28" s="7" t="s">
        <v>18</v>
      </c>
      <c r="J28" s="17">
        <f t="shared" si="5"/>
        <v>6.25</v>
      </c>
    </row>
    <row r="29" spans="3:19">
      <c r="D29" s="7">
        <v>6</v>
      </c>
      <c r="E29" s="11" t="s">
        <v>17</v>
      </c>
      <c r="F29" s="52">
        <f t="shared" si="4"/>
        <v>3.7999999999999999E-2</v>
      </c>
      <c r="G29" s="45"/>
      <c r="H29" s="2">
        <v>70</v>
      </c>
      <c r="I29" s="7" t="s">
        <v>10</v>
      </c>
      <c r="J29" s="17">
        <f t="shared" si="5"/>
        <v>2.66</v>
      </c>
    </row>
    <row r="30" spans="3:19">
      <c r="D30" s="12">
        <v>7</v>
      </c>
      <c r="E30" s="1" t="s">
        <v>19</v>
      </c>
      <c r="F30" s="52">
        <f t="shared" si="4"/>
        <v>9.6000000000000002E-2</v>
      </c>
      <c r="G30" s="45"/>
      <c r="H30" s="2">
        <v>20</v>
      </c>
      <c r="I30" s="12" t="s">
        <v>18</v>
      </c>
      <c r="J30" s="17">
        <f t="shared" si="5"/>
        <v>1.92</v>
      </c>
    </row>
    <row r="31" spans="3:19">
      <c r="D31" s="7">
        <v>8</v>
      </c>
      <c r="E31" s="1" t="s">
        <v>20</v>
      </c>
      <c r="F31" s="50">
        <f t="shared" si="4"/>
        <v>6.6666666666666666E-2</v>
      </c>
      <c r="G31" s="51"/>
      <c r="H31" s="2">
        <v>40</v>
      </c>
      <c r="I31" s="12" t="s">
        <v>18</v>
      </c>
      <c r="J31" s="17">
        <f t="shared" si="5"/>
        <v>2.6666666666666665</v>
      </c>
      <c r="K31" s="6"/>
    </row>
    <row r="32" spans="3:19">
      <c r="D32" s="7">
        <v>9</v>
      </c>
      <c r="E32" s="1" t="s">
        <v>21</v>
      </c>
      <c r="F32" s="41">
        <f t="shared" si="4"/>
        <v>0.01</v>
      </c>
      <c r="G32" s="44"/>
      <c r="H32" s="33">
        <v>100</v>
      </c>
      <c r="I32" s="12" t="s">
        <v>18</v>
      </c>
      <c r="J32" s="17">
        <f t="shared" si="5"/>
        <v>1</v>
      </c>
      <c r="K32" s="6"/>
    </row>
    <row r="33" spans="4:15">
      <c r="G33" s="10" t="s">
        <v>33</v>
      </c>
      <c r="H33" s="7">
        <v>400</v>
      </c>
      <c r="I33" s="34" t="s">
        <v>10</v>
      </c>
      <c r="J33" s="26">
        <f>SUM(J24:J32)</f>
        <v>48.637222222222213</v>
      </c>
      <c r="K33" s="15" t="s">
        <v>34</v>
      </c>
    </row>
    <row r="34" spans="4:15">
      <c r="H34" s="45" t="s">
        <v>35</v>
      </c>
      <c r="I34" s="46"/>
      <c r="J34" s="17">
        <f>J33/H33</f>
        <v>0.12159305555555554</v>
      </c>
      <c r="K34" s="35" t="s">
        <v>34</v>
      </c>
    </row>
    <row r="35" spans="4:15" ht="11.25" customHeight="1"/>
    <row r="36" spans="4:15">
      <c r="D36" s="28" t="s">
        <v>36</v>
      </c>
      <c r="E36" s="29"/>
    </row>
    <row r="37" spans="4:15" ht="9" customHeight="1"/>
    <row r="38" spans="4:15">
      <c r="E38" s="23" t="s">
        <v>37</v>
      </c>
      <c r="F38" s="31" t="s">
        <v>38</v>
      </c>
      <c r="G38" s="8"/>
      <c r="H38" s="47">
        <f>F39*J34</f>
        <v>6.6876180555555544</v>
      </c>
      <c r="J38" s="6"/>
      <c r="K38" s="6"/>
      <c r="M38" s="42"/>
      <c r="N38" s="42"/>
    </row>
    <row r="39" spans="4:15">
      <c r="E39" s="6"/>
      <c r="F39" s="45">
        <v>55</v>
      </c>
      <c r="G39" s="49"/>
      <c r="H39" s="48"/>
      <c r="J39" s="6"/>
      <c r="K39" s="43"/>
      <c r="L39" s="43"/>
      <c r="M39" s="42"/>
      <c r="N39" s="42"/>
    </row>
    <row r="40" spans="4:15">
      <c r="E40" s="6"/>
      <c r="F40" s="36" t="s">
        <v>39</v>
      </c>
      <c r="H40" s="40">
        <f>K17</f>
        <v>1.1000000000000001</v>
      </c>
      <c r="K40" s="6"/>
      <c r="M40" s="42"/>
      <c r="N40" s="42"/>
    </row>
    <row r="41" spans="4:15">
      <c r="E41" s="6"/>
      <c r="F41" s="10"/>
      <c r="G41" s="20" t="s">
        <v>40</v>
      </c>
      <c r="H41" s="32">
        <f>SUM(H38:H40)</f>
        <v>7.787618055555555</v>
      </c>
      <c r="I41" s="15" t="s">
        <v>34</v>
      </c>
      <c r="L41" s="37"/>
      <c r="M41" s="42"/>
      <c r="N41" s="43"/>
      <c r="O41" s="6"/>
    </row>
    <row r="42" spans="4:15" ht="9.75" customHeight="1"/>
  </sheetData>
  <mergeCells count="31">
    <mergeCell ref="K11:M11"/>
    <mergeCell ref="E6:E7"/>
    <mergeCell ref="F6:M6"/>
    <mergeCell ref="K8:M8"/>
    <mergeCell ref="K9:M9"/>
    <mergeCell ref="K10:M10"/>
    <mergeCell ref="K12:M12"/>
    <mergeCell ref="K13:M13"/>
    <mergeCell ref="K14:M14"/>
    <mergeCell ref="K15:M15"/>
    <mergeCell ref="K16:M16"/>
    <mergeCell ref="E22:E23"/>
    <mergeCell ref="F22:J22"/>
    <mergeCell ref="F23:G23"/>
    <mergeCell ref="F24:G24"/>
    <mergeCell ref="F25:G25"/>
    <mergeCell ref="K17:M17"/>
    <mergeCell ref="M40:N40"/>
    <mergeCell ref="M41:N41"/>
    <mergeCell ref="F32:G32"/>
    <mergeCell ref="H34:I34"/>
    <mergeCell ref="H38:H39"/>
    <mergeCell ref="M38:N39"/>
    <mergeCell ref="F39:G39"/>
    <mergeCell ref="K39:L39"/>
    <mergeCell ref="F31:G31"/>
    <mergeCell ref="F26:G26"/>
    <mergeCell ref="F27:G27"/>
    <mergeCell ref="F28:G28"/>
    <mergeCell ref="F29:G29"/>
    <mergeCell ref="F30:G3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Nathatchaphong Phatthanatechaset</cp:lastModifiedBy>
  <cp:revision/>
  <dcterms:created xsi:type="dcterms:W3CDTF">2023-07-27T05:57:21Z</dcterms:created>
  <dcterms:modified xsi:type="dcterms:W3CDTF">2023-07-28T11:21:08Z</dcterms:modified>
  <cp:category/>
  <cp:contentStatus/>
</cp:coreProperties>
</file>